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709"/>
  <workbookPr showInkAnnotation="0" autoCompressPictures="0"/>
  <bookViews>
    <workbookView xWindow="26940" yWindow="-3540" windowWidth="25600" windowHeight="1392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2" i="1"/>
  <c r="I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L2" i="1"/>
  <c r="N2" i="1"/>
  <c r="L3" i="1"/>
  <c r="N3" i="1"/>
  <c r="L4" i="1"/>
  <c r="N4" i="1"/>
  <c r="L5" i="1"/>
  <c r="N5" i="1"/>
  <c r="L6" i="1"/>
  <c r="N6" i="1"/>
  <c r="L7" i="1"/>
  <c r="N7" i="1"/>
  <c r="L8" i="1"/>
  <c r="N8" i="1"/>
  <c r="L9" i="1"/>
  <c r="N9" i="1"/>
  <c r="L10" i="1"/>
  <c r="N10" i="1"/>
  <c r="L11" i="1"/>
  <c r="N11" i="1"/>
  <c r="L12" i="1"/>
  <c r="N12" i="1"/>
  <c r="L13" i="1"/>
  <c r="N13" i="1"/>
  <c r="L14" i="1"/>
  <c r="N14" i="1"/>
  <c r="L15" i="1"/>
  <c r="N15" i="1"/>
  <c r="L16" i="1"/>
  <c r="N16" i="1"/>
  <c r="L17" i="1"/>
  <c r="N17" i="1"/>
  <c r="L18" i="1"/>
  <c r="N18" i="1"/>
  <c r="L19" i="1"/>
  <c r="N19" i="1"/>
  <c r="L20" i="1"/>
  <c r="N20" i="1"/>
  <c r="L21" i="1"/>
  <c r="N21" i="1"/>
  <c r="L22" i="1"/>
  <c r="N22" i="1"/>
  <c r="L23" i="1"/>
  <c r="N23" i="1"/>
  <c r="L24" i="1"/>
  <c r="N24" i="1"/>
  <c r="L25" i="1"/>
  <c r="N25" i="1"/>
  <c r="L26" i="1"/>
  <c r="N26" i="1"/>
  <c r="L27" i="1"/>
  <c r="N27" i="1"/>
  <c r="L28" i="1"/>
  <c r="N28" i="1"/>
  <c r="L29" i="1"/>
  <c r="N29" i="1"/>
  <c r="L30" i="1"/>
  <c r="N30" i="1"/>
  <c r="L31" i="1"/>
  <c r="N31" i="1"/>
  <c r="Q2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J21" i="1"/>
  <c r="J14" i="1"/>
  <c r="J7" i="1"/>
  <c r="J30" i="1"/>
  <c r="J9" i="1"/>
  <c r="J8" i="1"/>
  <c r="J28" i="1"/>
  <c r="J4" i="1"/>
  <c r="J26" i="1"/>
  <c r="J16" i="1"/>
  <c r="J29" i="1"/>
  <c r="J15" i="1"/>
  <c r="J23" i="1"/>
  <c r="J11" i="1"/>
  <c r="J3" i="1"/>
  <c r="J22" i="1"/>
  <c r="J18" i="1"/>
  <c r="J17" i="1"/>
  <c r="J19" i="1"/>
  <c r="J6" i="1"/>
  <c r="J20" i="1"/>
  <c r="J12" i="1"/>
  <c r="J5" i="1"/>
  <c r="J24" i="1"/>
  <c r="J2" i="1"/>
  <c r="J25" i="1"/>
  <c r="J13" i="1"/>
  <c r="J31" i="1"/>
  <c r="J27" i="1"/>
  <c r="J10" i="1"/>
</calcChain>
</file>

<file path=xl/sharedStrings.xml><?xml version="1.0" encoding="utf-8"?>
<sst xmlns="http://schemas.openxmlformats.org/spreadsheetml/2006/main" count="105" uniqueCount="81">
  <si>
    <t>Angels</t>
  </si>
  <si>
    <t>LA Angels</t>
  </si>
  <si>
    <t>Astros</t>
  </si>
  <si>
    <t>Houston</t>
  </si>
  <si>
    <t>Oakland</t>
  </si>
  <si>
    <t>Athletics</t>
  </si>
  <si>
    <t>Toronto</t>
  </si>
  <si>
    <t>Blue Jays</t>
  </si>
  <si>
    <t>Atlanta</t>
  </si>
  <si>
    <t>Braves</t>
  </si>
  <si>
    <t>Milwaulkee</t>
  </si>
  <si>
    <t>Brewers</t>
  </si>
  <si>
    <t>St. Louis</t>
  </si>
  <si>
    <t>Cardinals</t>
  </si>
  <si>
    <t>Chicago Cubs</t>
  </si>
  <si>
    <t>Cubs</t>
  </si>
  <si>
    <t>Arizona</t>
  </si>
  <si>
    <t>Diamondbacks</t>
  </si>
  <si>
    <t>Dodgers</t>
  </si>
  <si>
    <t>LA Dodgers</t>
  </si>
  <si>
    <t>San Francisco</t>
  </si>
  <si>
    <t>Giants</t>
  </si>
  <si>
    <t>Cleveland</t>
  </si>
  <si>
    <t>Indians</t>
  </si>
  <si>
    <t>Seattle</t>
  </si>
  <si>
    <t>Mariners</t>
  </si>
  <si>
    <t>Miami</t>
  </si>
  <si>
    <t>Marlins</t>
  </si>
  <si>
    <t>NY Mets</t>
  </si>
  <si>
    <t>Mets</t>
  </si>
  <si>
    <t>Washington</t>
  </si>
  <si>
    <t>Nationals</t>
  </si>
  <si>
    <t>Baltimore</t>
  </si>
  <si>
    <t>Orioles</t>
  </si>
  <si>
    <t>San Diego</t>
  </si>
  <si>
    <t>Padres</t>
  </si>
  <si>
    <t>Philadelphia</t>
  </si>
  <si>
    <t>Phillies</t>
  </si>
  <si>
    <t>Pittsburgh</t>
  </si>
  <si>
    <t>Pirates</t>
  </si>
  <si>
    <t>Texas</t>
  </si>
  <si>
    <t>Rangers</t>
  </si>
  <si>
    <t>Rays</t>
  </si>
  <si>
    <t>Tampa Bay</t>
  </si>
  <si>
    <t>Boston</t>
  </si>
  <si>
    <t>Red Sox</t>
  </si>
  <si>
    <t>Cincinnati</t>
  </si>
  <si>
    <t>Reds</t>
  </si>
  <si>
    <t>Colorado</t>
  </si>
  <si>
    <t>Rockies</t>
  </si>
  <si>
    <t>Kansas City</t>
  </si>
  <si>
    <t>Royals</t>
  </si>
  <si>
    <t>Detroit</t>
  </si>
  <si>
    <t>Tigers</t>
  </si>
  <si>
    <t>Minnesota</t>
  </si>
  <si>
    <t>Twins</t>
  </si>
  <si>
    <t>White Sox</t>
  </si>
  <si>
    <t>NY Yankees</t>
  </si>
  <si>
    <t>Yankees</t>
  </si>
  <si>
    <t>CITY</t>
  </si>
  <si>
    <t>TEAM</t>
  </si>
  <si>
    <t>BIAS</t>
  </si>
  <si>
    <t>DIV</t>
  </si>
  <si>
    <t>DIV#</t>
  </si>
  <si>
    <t>NLW</t>
  </si>
  <si>
    <t>NLE</t>
  </si>
  <si>
    <t>ALE</t>
  </si>
  <si>
    <t>NLC</t>
  </si>
  <si>
    <t>ALC</t>
  </si>
  <si>
    <t>ALW</t>
  </si>
  <si>
    <t>W</t>
  </si>
  <si>
    <t>L</t>
  </si>
  <si>
    <t>Chicago Sox</t>
  </si>
  <si>
    <t>RANK Bias</t>
  </si>
  <si>
    <t>RankWL</t>
  </si>
  <si>
    <t>DIFF</t>
  </si>
  <si>
    <t>TOT</t>
  </si>
  <si>
    <t>RankDiff</t>
  </si>
  <si>
    <t>Adjust</t>
  </si>
  <si>
    <t>WS loss</t>
  </si>
  <si>
    <t>WS Wins 04-13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</si>
</sst>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">
    <xf numFmtId="0" fontId="0" fillId="0" borderId="0" xfId="0"/>
    <xf numFmtId="0" fontId="2" fillId="0" borderId="0" xfId="0" applyFont="1"/>
    <xf numFmtId="0" fontId="3" fillId="0" borderId="0" xfId="0" applyFont="1"/>
    <xf numFmtId="164" fontId="2" fillId="0" borderId="0" xfId="1" applyNumberFormat="1" applyFont="1"/>
    <xf numFmtId="164" fontId="0" fillId="0" borderId="0" xfId="1" applyNumberFormat="1" applyFont="1"/>
  </cellXfs>
  <cellStyles count="6">
    <cellStyle name="Comma" xfId="1" builtinId="3"/>
    <cellStyle name="Followed Hyperlink" xfId="3" builtinId="9" hidden="1"/>
    <cellStyle name="Followed Hyperlink" xfId="5" builtinId="9" hidden="1"/>
    <cellStyle name="Hyperlink" xfId="2" builtinId="8" hidden="1"/>
    <cellStyle name="Hyperlink" xfId="4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K16" sqref="K16"/>
    </sheetView>
  </sheetViews>
  <sheetFormatPr baseColWidth="10" defaultRowHeight="18" x14ac:dyDescent="0"/>
  <cols>
    <col min="1" max="1" width="16.1640625" style="2" customWidth="1"/>
    <col min="2" max="2" width="12.5" customWidth="1"/>
    <col min="3" max="5" width="7.5" customWidth="1"/>
    <col min="13" max="13" width="10.83203125" style="4"/>
    <col min="14" max="14" width="8.5" style="3" customWidth="1"/>
    <col min="15" max="15" width="14.33203125" customWidth="1"/>
    <col min="17" max="17" width="10.83203125" style="3"/>
  </cols>
  <sheetData>
    <row r="1" spans="1:17">
      <c r="A1" s="2" t="s">
        <v>59</v>
      </c>
      <c r="B1" s="1" t="s">
        <v>60</v>
      </c>
      <c r="C1" s="1" t="s">
        <v>61</v>
      </c>
      <c r="D1" s="1" t="s">
        <v>62</v>
      </c>
      <c r="E1" s="1" t="s">
        <v>63</v>
      </c>
      <c r="G1" s="1" t="s">
        <v>70</v>
      </c>
      <c r="H1" s="1" t="s">
        <v>71</v>
      </c>
      <c r="I1" s="1" t="s">
        <v>75</v>
      </c>
      <c r="J1" s="1" t="s">
        <v>76</v>
      </c>
      <c r="L1" s="1" t="s">
        <v>73</v>
      </c>
      <c r="M1" s="3" t="s">
        <v>74</v>
      </c>
      <c r="N1" s="3" t="s">
        <v>77</v>
      </c>
      <c r="O1" s="1" t="s">
        <v>80</v>
      </c>
      <c r="P1" s="1" t="s">
        <v>79</v>
      </c>
      <c r="Q1" s="3" t="s">
        <v>78</v>
      </c>
    </row>
    <row r="2" spans="1:17">
      <c r="A2" s="2" t="s">
        <v>12</v>
      </c>
      <c r="B2" t="s">
        <v>13</v>
      </c>
      <c r="C2">
        <v>-88</v>
      </c>
      <c r="D2" t="s">
        <v>67</v>
      </c>
      <c r="E2">
        <v>5</v>
      </c>
      <c r="G2">
        <v>828</v>
      </c>
      <c r="H2">
        <v>684</v>
      </c>
      <c r="I2">
        <f>G2-H2</f>
        <v>144</v>
      </c>
      <c r="J2">
        <f>G2 + H2</f>
        <v>1512</v>
      </c>
      <c r="L2">
        <f>RANK(C2, C$2:C$31)</f>
        <v>16</v>
      </c>
      <c r="M2" s="4">
        <f>RANK(I2, I$2:I$31, 0) + (COUNT(I$2:I$31) + 1 - RANK(I2, I$2:I$31, 0) - RANK(I2, I$2:I$31, 1))/2</f>
        <v>4</v>
      </c>
      <c r="N2" s="3">
        <f>M2-L2</f>
        <v>-12</v>
      </c>
      <c r="O2">
        <v>2</v>
      </c>
      <c r="P2">
        <v>2</v>
      </c>
      <c r="Q2" s="3">
        <f>N2-O2*2-P2+1</f>
        <v>-17</v>
      </c>
    </row>
    <row r="3" spans="1:17">
      <c r="A3" s="2" t="s">
        <v>10</v>
      </c>
      <c r="B3" t="s">
        <v>11</v>
      </c>
      <c r="C3">
        <v>-534</v>
      </c>
      <c r="D3" t="s">
        <v>67</v>
      </c>
      <c r="E3">
        <v>5</v>
      </c>
      <c r="G3">
        <v>772</v>
      </c>
      <c r="H3">
        <v>741</v>
      </c>
      <c r="I3">
        <f>G3-H3</f>
        <v>31</v>
      </c>
      <c r="J3">
        <f>G3 + H3</f>
        <v>1513</v>
      </c>
      <c r="L3">
        <f>RANK(C3, C$2:C$31)</f>
        <v>20</v>
      </c>
      <c r="M3" s="4">
        <f t="shared" ref="M3:M31" si="0">RANK(I3, I$2:I$31, 0) + (COUNT(I$2:I$31) + 1 - RANK(I3, I$2:I$31, 0) - RANK(I3, I$2:I$31, 1))/2</f>
        <v>11</v>
      </c>
      <c r="N3" s="3">
        <f>M3-L3</f>
        <v>-9</v>
      </c>
      <c r="O3">
        <v>0</v>
      </c>
      <c r="P3">
        <v>0</v>
      </c>
      <c r="Q3" s="3">
        <f>N3-O3*2-P3+1</f>
        <v>-8</v>
      </c>
    </row>
    <row r="4" spans="1:17">
      <c r="A4" s="2" t="s">
        <v>48</v>
      </c>
      <c r="B4" t="s">
        <v>49</v>
      </c>
      <c r="C4">
        <v>-848</v>
      </c>
      <c r="D4" t="s">
        <v>64</v>
      </c>
      <c r="E4">
        <v>6</v>
      </c>
      <c r="G4">
        <v>721</v>
      </c>
      <c r="H4">
        <v>792</v>
      </c>
      <c r="I4">
        <f>G4-H4</f>
        <v>-71</v>
      </c>
      <c r="J4">
        <f>G4 + H4</f>
        <v>1513</v>
      </c>
      <c r="L4">
        <f>RANK(C4, C$2:C$31)</f>
        <v>27</v>
      </c>
      <c r="M4" s="4">
        <f t="shared" si="0"/>
        <v>22</v>
      </c>
      <c r="N4" s="3">
        <f>M4-L4</f>
        <v>-5</v>
      </c>
      <c r="O4">
        <v>0</v>
      </c>
      <c r="P4">
        <v>1</v>
      </c>
      <c r="Q4" s="3">
        <f>N4-O4*2-P4+1</f>
        <v>-5</v>
      </c>
    </row>
    <row r="5" spans="1:17">
      <c r="A5" s="2" t="s">
        <v>20</v>
      </c>
      <c r="B5" t="s">
        <v>21</v>
      </c>
      <c r="C5">
        <v>231</v>
      </c>
      <c r="D5" t="s">
        <v>64</v>
      </c>
      <c r="E5">
        <v>6</v>
      </c>
      <c r="G5">
        <v>766</v>
      </c>
      <c r="H5">
        <v>746</v>
      </c>
      <c r="I5">
        <f>G5-H5</f>
        <v>20</v>
      </c>
      <c r="J5">
        <f>G5 + H5</f>
        <v>1512</v>
      </c>
      <c r="L5">
        <f>RANK(C5, C$2:C$31)</f>
        <v>15</v>
      </c>
      <c r="M5" s="4">
        <f t="shared" si="0"/>
        <v>13.5</v>
      </c>
      <c r="N5" s="3">
        <f>M5-L5</f>
        <v>-1.5</v>
      </c>
      <c r="O5">
        <v>2</v>
      </c>
      <c r="P5">
        <v>0</v>
      </c>
      <c r="Q5" s="3">
        <f>N5-O5*2-P5+1</f>
        <v>-4.5</v>
      </c>
    </row>
    <row r="6" spans="1:17">
      <c r="A6" s="2" t="s">
        <v>36</v>
      </c>
      <c r="B6" t="s">
        <v>37</v>
      </c>
      <c r="C6">
        <v>742</v>
      </c>
      <c r="D6" t="s">
        <v>65</v>
      </c>
      <c r="E6">
        <v>4</v>
      </c>
      <c r="G6">
        <v>824</v>
      </c>
      <c r="H6">
        <v>686</v>
      </c>
      <c r="I6">
        <f>G6-H6</f>
        <v>138</v>
      </c>
      <c r="J6">
        <f>G6 + H6</f>
        <v>1510</v>
      </c>
      <c r="L6">
        <f>RANK(C6, C$2:C$31)</f>
        <v>7</v>
      </c>
      <c r="M6" s="4">
        <f t="shared" si="0"/>
        <v>5</v>
      </c>
      <c r="N6" s="3">
        <f>M6-L6</f>
        <v>-2</v>
      </c>
      <c r="O6">
        <v>1</v>
      </c>
      <c r="P6">
        <v>1</v>
      </c>
      <c r="Q6" s="3">
        <f>N6-O6*2-P6+1</f>
        <v>-4</v>
      </c>
    </row>
    <row r="7" spans="1:17" ht="41" customHeight="1">
      <c r="A7" s="2" t="s">
        <v>44</v>
      </c>
      <c r="B7" t="s">
        <v>45</v>
      </c>
      <c r="C7">
        <v>1101</v>
      </c>
      <c r="D7" t="s">
        <v>66</v>
      </c>
      <c r="E7">
        <v>1</v>
      </c>
      <c r="G7">
        <v>837</v>
      </c>
      <c r="H7">
        <v>675</v>
      </c>
      <c r="I7">
        <f>G7-H7</f>
        <v>162</v>
      </c>
      <c r="J7">
        <f>G7 + H7</f>
        <v>1512</v>
      </c>
      <c r="L7">
        <f>RANK(C7, C$2:C$31)</f>
        <v>2</v>
      </c>
      <c r="M7" s="4">
        <f t="shared" si="0"/>
        <v>3</v>
      </c>
      <c r="N7" s="3">
        <f>M7-L7</f>
        <v>1</v>
      </c>
      <c r="O7">
        <v>3</v>
      </c>
      <c r="P7">
        <v>0</v>
      </c>
      <c r="Q7" s="3">
        <f>N7-O7*2-P7+1</f>
        <v>-4</v>
      </c>
    </row>
    <row r="8" spans="1:17">
      <c r="A8" s="2" t="s">
        <v>46</v>
      </c>
      <c r="B8" t="s">
        <v>47</v>
      </c>
      <c r="C8">
        <v>-502</v>
      </c>
      <c r="D8" t="s">
        <v>67</v>
      </c>
      <c r="E8">
        <v>5</v>
      </c>
      <c r="G8">
        <v>758</v>
      </c>
      <c r="H8">
        <v>753</v>
      </c>
      <c r="I8">
        <f>G8-H8</f>
        <v>5</v>
      </c>
      <c r="J8">
        <f>G8 + H8</f>
        <v>1511</v>
      </c>
      <c r="L8">
        <f>RANK(C8, C$2:C$31)</f>
        <v>19</v>
      </c>
      <c r="M8" s="4">
        <f t="shared" si="0"/>
        <v>15</v>
      </c>
      <c r="N8" s="3">
        <f>M8-L8</f>
        <v>-4</v>
      </c>
      <c r="O8">
        <v>0</v>
      </c>
      <c r="P8">
        <v>0</v>
      </c>
      <c r="Q8" s="3">
        <f>N8-O8*2-P8+1</f>
        <v>-3</v>
      </c>
    </row>
    <row r="9" spans="1:17">
      <c r="A9" s="2" t="s">
        <v>72</v>
      </c>
      <c r="B9" t="s">
        <v>56</v>
      </c>
      <c r="C9">
        <v>279</v>
      </c>
      <c r="D9" t="s">
        <v>68</v>
      </c>
      <c r="E9">
        <v>2</v>
      </c>
      <c r="G9">
        <v>772</v>
      </c>
      <c r="H9">
        <v>743</v>
      </c>
      <c r="I9">
        <f>G9-H9</f>
        <v>29</v>
      </c>
      <c r="J9">
        <f>G9 + H9</f>
        <v>1515</v>
      </c>
      <c r="L9">
        <f>RANK(C9, C$2:C$31)</f>
        <v>14</v>
      </c>
      <c r="M9" s="4">
        <f t="shared" si="0"/>
        <v>12</v>
      </c>
      <c r="N9" s="3">
        <f>M9-L9</f>
        <v>-2</v>
      </c>
      <c r="O9">
        <v>1</v>
      </c>
      <c r="P9">
        <v>0</v>
      </c>
      <c r="Q9" s="3">
        <f>N9-O9*2-P9+1</f>
        <v>-3</v>
      </c>
    </row>
    <row r="10" spans="1:17">
      <c r="A10" s="2" t="s">
        <v>16</v>
      </c>
      <c r="B10" t="s">
        <v>17</v>
      </c>
      <c r="C10">
        <v>-737</v>
      </c>
      <c r="D10" t="s">
        <v>64</v>
      </c>
      <c r="E10">
        <v>6</v>
      </c>
      <c r="G10">
        <v>739</v>
      </c>
      <c r="H10">
        <v>776</v>
      </c>
      <c r="I10">
        <f>G10-H10</f>
        <v>-37</v>
      </c>
      <c r="J10">
        <f>G10 + H10</f>
        <v>1515</v>
      </c>
      <c r="L10">
        <f>RANK(C10, C$2:C$31)</f>
        <v>23</v>
      </c>
      <c r="M10" s="4">
        <f t="shared" si="0"/>
        <v>20</v>
      </c>
      <c r="N10" s="3">
        <f>M10-L10</f>
        <v>-3</v>
      </c>
      <c r="O10">
        <v>0</v>
      </c>
      <c r="P10">
        <v>0</v>
      </c>
      <c r="Q10" s="3">
        <f>N10-O10*2-P10+1</f>
        <v>-2</v>
      </c>
    </row>
    <row r="11" spans="1:17" ht="22" customHeight="1">
      <c r="A11" s="2" t="s">
        <v>26</v>
      </c>
      <c r="B11" t="s">
        <v>27</v>
      </c>
      <c r="C11">
        <v>-805</v>
      </c>
      <c r="D11" t="s">
        <v>65</v>
      </c>
      <c r="E11">
        <v>4</v>
      </c>
      <c r="G11">
        <v>714</v>
      </c>
      <c r="H11">
        <v>797</v>
      </c>
      <c r="I11">
        <f>G11-H11</f>
        <v>-83</v>
      </c>
      <c r="J11">
        <f>G11 + H11</f>
        <v>1511</v>
      </c>
      <c r="L11">
        <f>RANK(C11, C$2:C$31)</f>
        <v>26</v>
      </c>
      <c r="M11" s="4">
        <f t="shared" si="0"/>
        <v>23</v>
      </c>
      <c r="N11" s="3">
        <f>M11-L11</f>
        <v>-3</v>
      </c>
      <c r="O11">
        <v>0</v>
      </c>
      <c r="P11">
        <v>0</v>
      </c>
      <c r="Q11" s="3">
        <f>N11-O11*2-P11+1</f>
        <v>-2</v>
      </c>
    </row>
    <row r="12" spans="1:17" ht="39" customHeight="1">
      <c r="A12" s="2" t="s">
        <v>34</v>
      </c>
      <c r="B12" t="s">
        <v>35</v>
      </c>
      <c r="C12">
        <v>-774</v>
      </c>
      <c r="D12" t="s">
        <v>64</v>
      </c>
      <c r="E12">
        <v>6</v>
      </c>
      <c r="G12">
        <v>735</v>
      </c>
      <c r="H12">
        <v>779</v>
      </c>
      <c r="I12">
        <f>G12-H12</f>
        <v>-44</v>
      </c>
      <c r="J12">
        <f>G12 + H12</f>
        <v>1514</v>
      </c>
      <c r="L12">
        <f>RANK(C12, C$2:C$31)</f>
        <v>24</v>
      </c>
      <c r="M12" s="4">
        <f t="shared" si="0"/>
        <v>21</v>
      </c>
      <c r="N12" s="3">
        <f>M12-L12</f>
        <v>-3</v>
      </c>
      <c r="O12">
        <v>0</v>
      </c>
      <c r="P12">
        <v>0</v>
      </c>
      <c r="Q12" s="3">
        <f>N12-O12*2-P12+1</f>
        <v>-2</v>
      </c>
    </row>
    <row r="13" spans="1:17">
      <c r="A13" s="2" t="s">
        <v>40</v>
      </c>
      <c r="B13" t="s">
        <v>41</v>
      </c>
      <c r="C13">
        <v>384</v>
      </c>
      <c r="D13" t="s">
        <v>69</v>
      </c>
      <c r="E13">
        <v>3</v>
      </c>
      <c r="G13">
        <v>798</v>
      </c>
      <c r="H13">
        <v>717</v>
      </c>
      <c r="I13">
        <f>G13-H13</f>
        <v>81</v>
      </c>
      <c r="J13">
        <f>G13 + H13</f>
        <v>1515</v>
      </c>
      <c r="L13">
        <f>RANK(C13, C$2:C$31)</f>
        <v>9</v>
      </c>
      <c r="M13" s="4">
        <f t="shared" si="0"/>
        <v>8</v>
      </c>
      <c r="N13" s="3">
        <f>M13-L13</f>
        <v>-1</v>
      </c>
      <c r="O13">
        <v>0</v>
      </c>
      <c r="P13">
        <v>2</v>
      </c>
      <c r="Q13" s="3">
        <f>N13-O13*2-P13+1</f>
        <v>-2</v>
      </c>
    </row>
    <row r="14" spans="1:17">
      <c r="A14" s="2" t="s">
        <v>32</v>
      </c>
      <c r="B14" t="s">
        <v>33</v>
      </c>
      <c r="C14">
        <v>-977</v>
      </c>
      <c r="D14" t="s">
        <v>66</v>
      </c>
      <c r="E14">
        <v>1</v>
      </c>
      <c r="G14">
        <v>684</v>
      </c>
      <c r="H14">
        <v>826</v>
      </c>
      <c r="I14">
        <f>G14-H14</f>
        <v>-142</v>
      </c>
      <c r="J14">
        <f>G14 + H14</f>
        <v>1510</v>
      </c>
      <c r="L14">
        <f>RANK(C14, C$2:C$31)</f>
        <v>28</v>
      </c>
      <c r="M14" s="4">
        <f t="shared" si="0"/>
        <v>26</v>
      </c>
      <c r="N14" s="3">
        <f>M14-L14</f>
        <v>-2</v>
      </c>
      <c r="O14">
        <v>0</v>
      </c>
      <c r="P14">
        <v>0</v>
      </c>
      <c r="Q14" s="3">
        <f>N14-O14*2-P14+1</f>
        <v>-1</v>
      </c>
    </row>
    <row r="15" spans="1:17">
      <c r="A15" s="2" t="s">
        <v>1</v>
      </c>
      <c r="B15" t="s">
        <v>0</v>
      </c>
      <c r="C15">
        <v>945</v>
      </c>
      <c r="D15" t="s">
        <v>69</v>
      </c>
      <c r="E15">
        <v>3</v>
      </c>
      <c r="G15">
        <v>838</v>
      </c>
      <c r="H15">
        <v>674</v>
      </c>
      <c r="I15">
        <f>G15-H15</f>
        <v>164</v>
      </c>
      <c r="J15">
        <f>G15 + H15</f>
        <v>1512</v>
      </c>
      <c r="L15">
        <f>RANK(C15, C$2:C$31)</f>
        <v>4</v>
      </c>
      <c r="M15" s="4">
        <f t="shared" si="0"/>
        <v>2</v>
      </c>
      <c r="N15" s="3">
        <f>M15-L15</f>
        <v>-2</v>
      </c>
      <c r="O15">
        <v>0</v>
      </c>
      <c r="P15">
        <v>0</v>
      </c>
      <c r="Q15" s="3">
        <f>N15-O15*2-P15+1</f>
        <v>-1</v>
      </c>
    </row>
    <row r="16" spans="1:17" ht="41" customHeight="1">
      <c r="A16" s="2" t="s">
        <v>3</v>
      </c>
      <c r="B16" t="s">
        <v>2</v>
      </c>
      <c r="C16">
        <v>-1113</v>
      </c>
      <c r="D16" t="s">
        <v>67</v>
      </c>
      <c r="E16">
        <v>5</v>
      </c>
      <c r="G16">
        <v>666</v>
      </c>
      <c r="H16">
        <v>847</v>
      </c>
      <c r="I16">
        <f>G16-H16</f>
        <v>-181</v>
      </c>
      <c r="J16">
        <f>G16 + H16</f>
        <v>1513</v>
      </c>
      <c r="L16">
        <f>RANK(C16, C$2:C$31)</f>
        <v>29</v>
      </c>
      <c r="M16" s="4">
        <f t="shared" si="0"/>
        <v>28</v>
      </c>
      <c r="N16" s="3">
        <f>M16-L16</f>
        <v>-1</v>
      </c>
      <c r="O16">
        <v>0</v>
      </c>
      <c r="P16">
        <v>1</v>
      </c>
      <c r="Q16" s="3">
        <f>N16-O16*2-P16+1</f>
        <v>-1</v>
      </c>
    </row>
    <row r="17" spans="1:17">
      <c r="A17" s="2" t="s">
        <v>57</v>
      </c>
      <c r="B17" t="s">
        <v>58</v>
      </c>
      <c r="C17">
        <v>2052</v>
      </c>
      <c r="D17" t="s">
        <v>66</v>
      </c>
      <c r="E17">
        <v>1</v>
      </c>
      <c r="G17">
        <v>878</v>
      </c>
      <c r="H17">
        <v>633</v>
      </c>
      <c r="I17">
        <f>G17-H17</f>
        <v>245</v>
      </c>
      <c r="J17">
        <f>G17 + H17</f>
        <v>1511</v>
      </c>
      <c r="L17">
        <f>RANK(C17, C$2:C$31)</f>
        <v>1</v>
      </c>
      <c r="M17" s="4">
        <f t="shared" si="0"/>
        <v>1</v>
      </c>
      <c r="N17" s="3">
        <f>M17-L17</f>
        <v>0</v>
      </c>
      <c r="O17">
        <v>1</v>
      </c>
      <c r="P17">
        <v>0</v>
      </c>
      <c r="Q17" s="3">
        <f>N17-O17*2-P17+1</f>
        <v>-1</v>
      </c>
    </row>
    <row r="18" spans="1:17">
      <c r="A18" s="2" t="s">
        <v>28</v>
      </c>
      <c r="B18" t="s">
        <v>29</v>
      </c>
      <c r="C18">
        <v>-282</v>
      </c>
      <c r="D18" t="s">
        <v>65</v>
      </c>
      <c r="E18">
        <v>4</v>
      </c>
      <c r="G18">
        <v>756</v>
      </c>
      <c r="H18">
        <v>756</v>
      </c>
      <c r="I18">
        <f>G18-H18</f>
        <v>0</v>
      </c>
      <c r="J18">
        <f>G18 + H18</f>
        <v>1512</v>
      </c>
      <c r="L18">
        <f>RANK(C18, C$2:C$31)</f>
        <v>17</v>
      </c>
      <c r="M18" s="4">
        <f t="shared" si="0"/>
        <v>16</v>
      </c>
      <c r="N18" s="3">
        <f>M18-L18</f>
        <v>-1</v>
      </c>
      <c r="O18">
        <v>0</v>
      </c>
      <c r="P18">
        <v>0</v>
      </c>
      <c r="Q18" s="3">
        <f>N18-O18*2-P18+1</f>
        <v>0</v>
      </c>
    </row>
    <row r="19" spans="1:17">
      <c r="A19" s="2" t="s">
        <v>4</v>
      </c>
      <c r="B19" t="s">
        <v>5</v>
      </c>
      <c r="C19">
        <v>328</v>
      </c>
      <c r="D19" t="s">
        <v>69</v>
      </c>
      <c r="E19">
        <v>3</v>
      </c>
      <c r="G19">
        <v>785</v>
      </c>
      <c r="H19">
        <v>727</v>
      </c>
      <c r="I19">
        <f>G19-H19</f>
        <v>58</v>
      </c>
      <c r="J19">
        <f>G19 + H19</f>
        <v>1512</v>
      </c>
      <c r="L19">
        <f>RANK(C19, C$2:C$31)</f>
        <v>11</v>
      </c>
      <c r="M19" s="4">
        <f t="shared" si="0"/>
        <v>10</v>
      </c>
      <c r="N19" s="3">
        <f>M19-L19</f>
        <v>-1</v>
      </c>
      <c r="O19">
        <v>0</v>
      </c>
      <c r="P19">
        <v>0</v>
      </c>
      <c r="Q19" s="3">
        <f>N19-O19*2-P19+1</f>
        <v>0</v>
      </c>
    </row>
    <row r="20" spans="1:17" ht="21" customHeight="1">
      <c r="A20" s="2" t="s">
        <v>38</v>
      </c>
      <c r="B20" t="s">
        <v>39</v>
      </c>
      <c r="C20">
        <v>-1141</v>
      </c>
      <c r="D20" t="s">
        <v>67</v>
      </c>
      <c r="E20">
        <v>5</v>
      </c>
      <c r="G20">
        <v>658</v>
      </c>
      <c r="H20">
        <v>853</v>
      </c>
      <c r="I20">
        <f>G20-H20</f>
        <v>-195</v>
      </c>
      <c r="J20">
        <f>G20 + H20</f>
        <v>1511</v>
      </c>
      <c r="L20">
        <f>RANK(C20, C$2:C$31)</f>
        <v>30</v>
      </c>
      <c r="M20" s="4">
        <f t="shared" si="0"/>
        <v>29</v>
      </c>
      <c r="N20" s="3">
        <f>M20-L20</f>
        <v>-1</v>
      </c>
      <c r="O20">
        <v>0</v>
      </c>
      <c r="P20">
        <v>0</v>
      </c>
      <c r="Q20" s="3">
        <f>N20-O20*2-P20+1</f>
        <v>0</v>
      </c>
    </row>
    <row r="21" spans="1:17" ht="43" customHeight="1">
      <c r="A21" s="2" t="s">
        <v>8</v>
      </c>
      <c r="B21" t="s">
        <v>9</v>
      </c>
      <c r="C21">
        <v>800</v>
      </c>
      <c r="D21" t="s">
        <v>65</v>
      </c>
      <c r="E21">
        <v>4</v>
      </c>
      <c r="G21">
        <v>810</v>
      </c>
      <c r="H21">
        <v>702</v>
      </c>
      <c r="I21">
        <f>G21-H21</f>
        <v>108</v>
      </c>
      <c r="J21">
        <f>G21 + H21</f>
        <v>1512</v>
      </c>
      <c r="L21">
        <f>RANK(C21, C$2:C$31)</f>
        <v>6</v>
      </c>
      <c r="M21" s="4">
        <f t="shared" si="0"/>
        <v>6</v>
      </c>
      <c r="N21" s="3">
        <f>M21-L21</f>
        <v>0</v>
      </c>
      <c r="O21">
        <v>0</v>
      </c>
      <c r="P21">
        <v>0</v>
      </c>
      <c r="Q21" s="3">
        <f>N21-O21*2-P21+1</f>
        <v>1</v>
      </c>
    </row>
    <row r="22" spans="1:17">
      <c r="A22" s="2" t="s">
        <v>54</v>
      </c>
      <c r="B22" t="s">
        <v>55</v>
      </c>
      <c r="C22">
        <v>-288</v>
      </c>
      <c r="D22" t="s">
        <v>68</v>
      </c>
      <c r="E22">
        <v>2</v>
      </c>
      <c r="G22">
        <v>747</v>
      </c>
      <c r="H22">
        <v>765</v>
      </c>
      <c r="I22">
        <f>G22-H22</f>
        <v>-18</v>
      </c>
      <c r="J22">
        <f>G22 + H22</f>
        <v>1512</v>
      </c>
      <c r="L22">
        <f>RANK(C22, C$2:C$31)</f>
        <v>18</v>
      </c>
      <c r="M22" s="4">
        <f t="shared" si="0"/>
        <v>18</v>
      </c>
      <c r="N22" s="3">
        <f>M22-L22</f>
        <v>0</v>
      </c>
      <c r="O22">
        <v>0</v>
      </c>
      <c r="P22">
        <v>0</v>
      </c>
      <c r="Q22" s="3">
        <f>N22-O22*2-P22+1</f>
        <v>1</v>
      </c>
    </row>
    <row r="23" spans="1:17">
      <c r="A23" s="2" t="s">
        <v>19</v>
      </c>
      <c r="B23" t="s">
        <v>18</v>
      </c>
      <c r="C23">
        <v>419</v>
      </c>
      <c r="D23" t="s">
        <v>64</v>
      </c>
      <c r="E23">
        <v>6</v>
      </c>
      <c r="G23">
        <v>789</v>
      </c>
      <c r="H23">
        <v>724</v>
      </c>
      <c r="I23">
        <f>G23-H23</f>
        <v>65</v>
      </c>
      <c r="J23">
        <f>G23 + H23</f>
        <v>1513</v>
      </c>
      <c r="L23">
        <f>RANK(C23, C$2:C$31)</f>
        <v>8</v>
      </c>
      <c r="M23" s="4">
        <f t="shared" si="0"/>
        <v>9</v>
      </c>
      <c r="N23" s="3">
        <f>M23-L23</f>
        <v>1</v>
      </c>
      <c r="O23">
        <v>0</v>
      </c>
      <c r="P23">
        <v>0</v>
      </c>
      <c r="Q23" s="3">
        <f>N23-O23*2-P23+1</f>
        <v>2</v>
      </c>
    </row>
    <row r="24" spans="1:17">
      <c r="A24" s="2" t="s">
        <v>24</v>
      </c>
      <c r="B24" t="s">
        <v>25</v>
      </c>
      <c r="C24">
        <v>-789</v>
      </c>
      <c r="D24" t="s">
        <v>69</v>
      </c>
      <c r="E24">
        <v>3</v>
      </c>
      <c r="G24">
        <v>681</v>
      </c>
      <c r="H24">
        <v>831</v>
      </c>
      <c r="I24">
        <f>G24-H24</f>
        <v>-150</v>
      </c>
      <c r="J24">
        <f>G24 + H24</f>
        <v>1512</v>
      </c>
      <c r="L24">
        <f>RANK(C24, C$2:C$31)</f>
        <v>25</v>
      </c>
      <c r="M24" s="4">
        <f t="shared" si="0"/>
        <v>27</v>
      </c>
      <c r="N24" s="3">
        <f>M24-L24</f>
        <v>2</v>
      </c>
      <c r="O24">
        <v>0</v>
      </c>
      <c r="P24">
        <v>0</v>
      </c>
      <c r="Q24" s="3">
        <f>N24-O24*2-P24+1</f>
        <v>3</v>
      </c>
    </row>
    <row r="25" spans="1:17">
      <c r="A25" s="2" t="s">
        <v>43</v>
      </c>
      <c r="B25" t="s">
        <v>42</v>
      </c>
      <c r="C25">
        <v>359</v>
      </c>
      <c r="D25" t="s">
        <v>66</v>
      </c>
      <c r="E25">
        <v>1</v>
      </c>
      <c r="G25">
        <v>767</v>
      </c>
      <c r="H25">
        <v>747</v>
      </c>
      <c r="I25">
        <f>G25-H25</f>
        <v>20</v>
      </c>
      <c r="J25">
        <f>G25 + H25</f>
        <v>1514</v>
      </c>
      <c r="L25">
        <f>RANK(C25, C$2:C$31)</f>
        <v>10</v>
      </c>
      <c r="M25" s="4">
        <f t="shared" si="0"/>
        <v>13.5</v>
      </c>
      <c r="N25" s="3">
        <f>M25-L25</f>
        <v>3.5</v>
      </c>
      <c r="O25">
        <v>0</v>
      </c>
      <c r="P25">
        <v>1</v>
      </c>
      <c r="Q25" s="3">
        <f>N25-O25*2-P25+1</f>
        <v>3.5</v>
      </c>
    </row>
    <row r="26" spans="1:17">
      <c r="A26" s="2" t="s">
        <v>52</v>
      </c>
      <c r="B26" t="s">
        <v>53</v>
      </c>
      <c r="C26">
        <v>968</v>
      </c>
      <c r="D26" t="s">
        <v>68</v>
      </c>
      <c r="E26">
        <v>2</v>
      </c>
      <c r="G26">
        <v>802</v>
      </c>
      <c r="H26">
        <v>708</v>
      </c>
      <c r="I26">
        <f>G26-H26</f>
        <v>94</v>
      </c>
      <c r="J26">
        <f>G26 + H26</f>
        <v>1510</v>
      </c>
      <c r="L26">
        <f>RANK(C26, C$2:C$31)</f>
        <v>3</v>
      </c>
      <c r="M26" s="4">
        <f t="shared" si="0"/>
        <v>7</v>
      </c>
      <c r="N26" s="3">
        <f>M26-L26</f>
        <v>4</v>
      </c>
      <c r="O26">
        <v>0</v>
      </c>
      <c r="P26">
        <v>2</v>
      </c>
      <c r="Q26" s="3">
        <f>N26-O26*2-P26+1</f>
        <v>3</v>
      </c>
    </row>
    <row r="27" spans="1:17" ht="35" customHeight="1">
      <c r="A27" s="2" t="s">
        <v>30</v>
      </c>
      <c r="B27" t="s">
        <v>31</v>
      </c>
      <c r="C27">
        <v>-552</v>
      </c>
      <c r="D27" t="s">
        <v>65</v>
      </c>
      <c r="E27">
        <v>4</v>
      </c>
      <c r="G27">
        <v>703</v>
      </c>
      <c r="H27">
        <v>807</v>
      </c>
      <c r="I27">
        <f>G27-H27</f>
        <v>-104</v>
      </c>
      <c r="J27">
        <f>G27 + H27</f>
        <v>1510</v>
      </c>
      <c r="L27">
        <f>RANK(C27, C$2:C$31)</f>
        <v>21</v>
      </c>
      <c r="M27" s="4">
        <f t="shared" si="0"/>
        <v>24.5</v>
      </c>
      <c r="N27" s="3">
        <f>M27-L27</f>
        <v>3.5</v>
      </c>
      <c r="O27">
        <v>0</v>
      </c>
      <c r="P27">
        <v>0</v>
      </c>
      <c r="Q27" s="3">
        <f>N27-O27*2-P27+1</f>
        <v>4.5</v>
      </c>
    </row>
    <row r="28" spans="1:17">
      <c r="A28" s="2" t="s">
        <v>22</v>
      </c>
      <c r="B28" t="s">
        <v>23</v>
      </c>
      <c r="C28">
        <v>306</v>
      </c>
      <c r="D28" t="s">
        <v>68</v>
      </c>
      <c r="E28">
        <v>2</v>
      </c>
      <c r="G28">
        <v>747</v>
      </c>
      <c r="H28">
        <v>766</v>
      </c>
      <c r="I28">
        <f>G28-H28</f>
        <v>-19</v>
      </c>
      <c r="J28">
        <f>G28 + H28</f>
        <v>1513</v>
      </c>
      <c r="L28">
        <f>RANK(C28, C$2:C$31)</f>
        <v>13</v>
      </c>
      <c r="M28" s="4">
        <f t="shared" si="0"/>
        <v>19</v>
      </c>
      <c r="N28" s="3">
        <f>M28-L28</f>
        <v>6</v>
      </c>
      <c r="O28">
        <v>0</v>
      </c>
      <c r="P28">
        <v>0</v>
      </c>
      <c r="Q28" s="3">
        <f>N28-O28*2-P28+1</f>
        <v>7</v>
      </c>
    </row>
    <row r="29" spans="1:17">
      <c r="A29" s="2" t="s">
        <v>50</v>
      </c>
      <c r="B29" t="s">
        <v>51</v>
      </c>
      <c r="C29">
        <v>-711</v>
      </c>
      <c r="D29" t="s">
        <v>68</v>
      </c>
      <c r="E29">
        <v>2</v>
      </c>
      <c r="G29">
        <v>649</v>
      </c>
      <c r="H29">
        <v>864</v>
      </c>
      <c r="I29">
        <f>G29-H29</f>
        <v>-215</v>
      </c>
      <c r="J29">
        <f>G29 + H29</f>
        <v>1513</v>
      </c>
      <c r="L29">
        <f>RANK(C29, C$2:C$31)</f>
        <v>22</v>
      </c>
      <c r="M29" s="4">
        <f t="shared" si="0"/>
        <v>30</v>
      </c>
      <c r="N29" s="3">
        <f>M29-L29</f>
        <v>8</v>
      </c>
      <c r="O29">
        <v>0</v>
      </c>
      <c r="P29">
        <v>0</v>
      </c>
      <c r="Q29" s="3">
        <f>N29-O29*2-P29+1</f>
        <v>9</v>
      </c>
    </row>
    <row r="30" spans="1:17">
      <c r="A30" s="2" t="s">
        <v>14</v>
      </c>
      <c r="B30" t="s">
        <v>15</v>
      </c>
      <c r="C30">
        <v>309</v>
      </c>
      <c r="D30" t="s">
        <v>67</v>
      </c>
      <c r="E30">
        <v>5</v>
      </c>
      <c r="G30">
        <v>702</v>
      </c>
      <c r="H30">
        <v>806</v>
      </c>
      <c r="I30">
        <f>G30-H30</f>
        <v>-104</v>
      </c>
      <c r="J30">
        <f>G30 + H30</f>
        <v>1508</v>
      </c>
      <c r="L30">
        <f>RANK(C30, C$2:C$31)</f>
        <v>12</v>
      </c>
      <c r="M30" s="4">
        <f t="shared" si="0"/>
        <v>24.5</v>
      </c>
      <c r="N30" s="3">
        <f>M30-L30</f>
        <v>12.5</v>
      </c>
      <c r="O30">
        <v>0</v>
      </c>
      <c r="P30">
        <v>0</v>
      </c>
      <c r="Q30" s="3">
        <f>N30-O30*2-P30+1</f>
        <v>13.5</v>
      </c>
    </row>
    <row r="31" spans="1:17">
      <c r="A31" s="2" t="s">
        <v>6</v>
      </c>
      <c r="B31" t="s">
        <v>7</v>
      </c>
      <c r="C31">
        <v>918</v>
      </c>
      <c r="D31" t="s">
        <v>66</v>
      </c>
      <c r="E31">
        <v>1</v>
      </c>
      <c r="G31">
        <v>757</v>
      </c>
      <c r="H31">
        <v>758</v>
      </c>
      <c r="I31">
        <f>G31-H31</f>
        <v>-1</v>
      </c>
      <c r="J31">
        <f>G31 + H31</f>
        <v>1515</v>
      </c>
      <c r="L31">
        <f>RANK(C31, C$2:C$31)</f>
        <v>5</v>
      </c>
      <c r="M31" s="4">
        <f t="shared" si="0"/>
        <v>17</v>
      </c>
      <c r="N31" s="3">
        <f>M31-L31</f>
        <v>12</v>
      </c>
      <c r="O31">
        <v>0</v>
      </c>
      <c r="P31">
        <v>0</v>
      </c>
      <c r="Q31" s="3">
        <f>N31-O31*2-P31+1</f>
        <v>13</v>
      </c>
    </row>
  </sheetData>
  <sortState ref="A2:Q31">
    <sortCondition ref="Q2:Q31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MIT Music and Theater Arts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Cuthbert</dc:creator>
  <cp:lastModifiedBy>Michael Cuthbert</cp:lastModifiedBy>
  <dcterms:created xsi:type="dcterms:W3CDTF">2014-05-31T20:03:40Z</dcterms:created>
  <dcterms:modified xsi:type="dcterms:W3CDTF">2014-05-31T21:48:14Z</dcterms:modified>
</cp:coreProperties>
</file>